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Y:\SPF\EXCEL\OPERATIONS\Portfolio disclosure\2025\12 2025\"/>
    </mc:Choice>
  </mc:AlternateContent>
  <xr:revisionPtr revIDLastSave="0" documentId="13_ncr:1_{531BC73C-AB4C-416E-92CB-6BF292B2B306}" xr6:coauthVersionLast="47" xr6:coauthVersionMax="47" xr10:uidLastSave="{00000000-0000-0000-0000-000000000000}"/>
  <bookViews>
    <workbookView xWindow="-120" yWindow="-120" windowWidth="29040" windowHeight="15840" xr2:uid="{AD8AFFB4-7AB2-4393-A3F1-8D4DCC6B119E}"/>
  </bookViews>
  <sheets>
    <sheet name="Sheet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8" i="1" l="1"/>
  <c r="A68" i="1"/>
  <c r="A35" i="1"/>
  <c r="C35" i="1"/>
  <c r="C37" i="1"/>
  <c r="A37" i="1"/>
  <c r="C76" i="1" l="1"/>
  <c r="D72" i="1" s="1"/>
  <c r="D68" i="1"/>
  <c r="D74" i="1"/>
  <c r="D71" i="1"/>
  <c r="D70" i="1"/>
  <c r="D67" i="1"/>
  <c r="D66" i="1"/>
  <c r="D65" i="1"/>
  <c r="D63" i="1"/>
  <c r="D62" i="1"/>
  <c r="D61" i="1"/>
  <c r="D59" i="1"/>
  <c r="D57" i="1"/>
  <c r="D56" i="1"/>
  <c r="D54" i="1"/>
  <c r="D53" i="1"/>
  <c r="D52" i="1"/>
  <c r="D50" i="1"/>
  <c r="D49" i="1"/>
  <c r="D48" i="1"/>
  <c r="D46" i="1"/>
  <c r="D45" i="1"/>
  <c r="D44" i="1"/>
  <c r="D37" i="1"/>
  <c r="D43" i="1"/>
  <c r="D42" i="1"/>
  <c r="D40" i="1"/>
  <c r="D39" i="1"/>
  <c r="D38" i="1"/>
  <c r="D34" i="1"/>
  <c r="D33" i="1"/>
  <c r="D32" i="1"/>
  <c r="D30" i="1"/>
  <c r="D29" i="1"/>
  <c r="D28" i="1"/>
  <c r="D26" i="1"/>
  <c r="D25" i="1"/>
  <c r="D24" i="1"/>
  <c r="D23" i="1"/>
  <c r="D22" i="1"/>
  <c r="D19" i="1"/>
  <c r="D18" i="1"/>
  <c r="D15" i="1"/>
  <c r="D14" i="1"/>
  <c r="D21" i="1" l="1"/>
  <c r="D58" i="1"/>
  <c r="D12" i="1"/>
  <c r="D16" i="1"/>
  <c r="D20" i="1"/>
  <c r="D27" i="1"/>
  <c r="D31" i="1"/>
  <c r="D36" i="1"/>
  <c r="D41" i="1"/>
  <c r="D35" i="1"/>
  <c r="D47" i="1"/>
  <c r="D51" i="1"/>
  <c r="D55" i="1"/>
  <c r="D60" i="1"/>
  <c r="D64" i="1"/>
  <c r="D69" i="1"/>
  <c r="D73" i="1"/>
  <c r="D13" i="1"/>
  <c r="D17" i="1"/>
  <c r="D76" i="1" l="1"/>
</calcChain>
</file>

<file path=xl/sharedStrings.xml><?xml version="1.0" encoding="utf-8"?>
<sst xmlns="http://schemas.openxmlformats.org/spreadsheetml/2006/main" count="112" uniqueCount="112">
  <si>
    <t>JPMorgan Claverhouse Investment Trust plc</t>
  </si>
  <si>
    <t xml:space="preserve">The data is presented by J.P. Morgan Asset management as at the date supplied. The data can be manipulated on an individual client basis, and as such, J.P. Morgan Asset Management accepts no legal responsibility or liability for any such data manipulation. The companies/securities below are shown for illustrative purposes only. Their inclusion should not be interpreted as a recommendation to buy or sell. This is provided for informational purposes only. It cannot be assumed that these types of investments will be available to or will be selected by the fund in the future. The below, where applicable, also includes any Contract for Difference (CFD) exposure.                                                                                                                                                                                                       </t>
  </si>
  <si>
    <t>Holding</t>
  </si>
  <si>
    <t>Security Description</t>
  </si>
  <si>
    <t>Market Value</t>
  </si>
  <si>
    <t>% of Fund</t>
  </si>
  <si>
    <t>Security No.</t>
  </si>
  <si>
    <t>SHELL PLC</t>
  </si>
  <si>
    <t>BP6MXD8</t>
  </si>
  <si>
    <t>BM8PJY7</t>
  </si>
  <si>
    <t>B63H849</t>
  </si>
  <si>
    <t>BN7SWP6</t>
  </si>
  <si>
    <t>BLGZ986</t>
  </si>
  <si>
    <t>BPQY8M8</t>
  </si>
  <si>
    <t>B24CGK7</t>
  </si>
  <si>
    <t>BDR05C0</t>
  </si>
  <si>
    <t>BYT1DJ1</t>
  </si>
  <si>
    <t>B1YW440</t>
  </si>
  <si>
    <t>BVZK7T9</t>
  </si>
  <si>
    <t>B5ZN1N8</t>
  </si>
  <si>
    <t>B4WFW71</t>
  </si>
  <si>
    <t>B1CKQ73</t>
  </si>
  <si>
    <t>BLDRH36</t>
  </si>
  <si>
    <t>BGXQNP2</t>
  </si>
  <si>
    <t>B5M6XQ7</t>
  </si>
  <si>
    <t>BAE SYSTEMS PLC</t>
  </si>
  <si>
    <t>B2B0DG9</t>
  </si>
  <si>
    <t>B19NLV4</t>
  </si>
  <si>
    <t>BGLP8L2</t>
  </si>
  <si>
    <t>BBT3PS9</t>
  </si>
  <si>
    <t>B02J639</t>
  </si>
  <si>
    <t>BF4HYT8</t>
  </si>
  <si>
    <t>BNHSJN3</t>
  </si>
  <si>
    <t>B9895B7</t>
  </si>
  <si>
    <t>BDDN1T2</t>
  </si>
  <si>
    <t>BD45SH4</t>
  </si>
  <si>
    <t>B00MZ44</t>
  </si>
  <si>
    <t>B53P200</t>
  </si>
  <si>
    <t>BYZDVK8</t>
  </si>
  <si>
    <t>B0PYHC7</t>
  </si>
  <si>
    <t>BYQ0JC6</t>
  </si>
  <si>
    <t>BKY40Q3</t>
  </si>
  <si>
    <t>B1ZBKY8</t>
  </si>
  <si>
    <t>BL6C200</t>
  </si>
  <si>
    <t>B1722W1</t>
  </si>
  <si>
    <t>BD0NVK6</t>
  </si>
  <si>
    <t>B0KM9T7</t>
  </si>
  <si>
    <t>BDHXPG3</t>
  </si>
  <si>
    <t>Total portfolio</t>
  </si>
  <si>
    <t>CARNIVAL PLC</t>
  </si>
  <si>
    <t>Actual gearing as at 31st December 2025</t>
  </si>
  <si>
    <t>Full portfolio listing as at close of business 31st December 2025</t>
  </si>
  <si>
    <t xml:space="preserve">HSBC HOLDINGS PLC </t>
  </si>
  <si>
    <t xml:space="preserve">ASTRAZENECA PLC </t>
  </si>
  <si>
    <t xml:space="preserve">NATWEST GROUP PLC </t>
  </si>
  <si>
    <t xml:space="preserve">ROLLS-ROYCE HOLDINGS PLC </t>
  </si>
  <si>
    <t xml:space="preserve">BARCLAYS PLC </t>
  </si>
  <si>
    <t xml:space="preserve">GSK PLC </t>
  </si>
  <si>
    <t xml:space="preserve">RIO TINTO PLC </t>
  </si>
  <si>
    <t xml:space="preserve">TESCO PLC </t>
  </si>
  <si>
    <t xml:space="preserve">BP PLC </t>
  </si>
  <si>
    <t xml:space="preserve">AVIVA PLC </t>
  </si>
  <si>
    <t xml:space="preserve">RECKITT BENCKISER GROUP PLC </t>
  </si>
  <si>
    <t xml:space="preserve">NATIONAL GRID PLC </t>
  </si>
  <si>
    <t xml:space="preserve">SERCO GROUP PLC </t>
  </si>
  <si>
    <t xml:space="preserve">ICG PLC </t>
  </si>
  <si>
    <t xml:space="preserve">3I GROUP PLC </t>
  </si>
  <si>
    <t xml:space="preserve">IMPERIAL BRANDS PLC </t>
  </si>
  <si>
    <t xml:space="preserve">UNILEVER PLC </t>
  </si>
  <si>
    <t xml:space="preserve">BRITISH AMERICAN TOBACCO PLC </t>
  </si>
  <si>
    <t xml:space="preserve">DUNELM GROUP PLC </t>
  </si>
  <si>
    <t xml:space="preserve">OSB GROUP PLC </t>
  </si>
  <si>
    <t xml:space="preserve">EXPERIAN PLC </t>
  </si>
  <si>
    <t xml:space="preserve">PHOENIX GROUP HOLDINGS PLC </t>
  </si>
  <si>
    <t xml:space="preserve">RELX PLC </t>
  </si>
  <si>
    <t xml:space="preserve">GAMES WORKSHOP GROUP PLC </t>
  </si>
  <si>
    <t xml:space="preserve">CRANSWICK PLC </t>
  </si>
  <si>
    <t xml:space="preserve">INTERNATIONAL CONSOLIDATED AIRLINES GROUP SA </t>
  </si>
  <si>
    <t xml:space="preserve">TELECOM PLUS PLC </t>
  </si>
  <si>
    <t xml:space="preserve">BELLWAY PLC </t>
  </si>
  <si>
    <t xml:space="preserve">NEXT PLC </t>
  </si>
  <si>
    <t xml:space="preserve">IMI PLC </t>
  </si>
  <si>
    <t xml:space="preserve">MARKS &amp; SPENCER GROUP PLC </t>
  </si>
  <si>
    <t xml:space="preserve">MORGAN SINDALL GROUP PLC </t>
  </si>
  <si>
    <t xml:space="preserve">PLUS500 LTD </t>
  </si>
  <si>
    <t xml:space="preserve">ADMIRAL GROUP PLC </t>
  </si>
  <si>
    <t xml:space="preserve">PRUDENTIAL PLC </t>
  </si>
  <si>
    <t xml:space="preserve">LION FINANCE GROUP PLC </t>
  </si>
  <si>
    <t xml:space="preserve">4IMPRINT GROUP PLC </t>
  </si>
  <si>
    <t xml:space="preserve">MITIE GROUP PLC </t>
  </si>
  <si>
    <t xml:space="preserve">XPS PENSIONS GROUP PLC </t>
  </si>
  <si>
    <t xml:space="preserve">INTEGRAFIN HOLDINGS PLC </t>
  </si>
  <si>
    <t xml:space="preserve">GRAFTON GROUP PLC </t>
  </si>
  <si>
    <t xml:space="preserve">JUPITER FUND MANAGEMENT PLC </t>
  </si>
  <si>
    <t xml:space="preserve">SOFTCAT PLC </t>
  </si>
  <si>
    <t xml:space="preserve">KELLER GROUP PLC </t>
  </si>
  <si>
    <t xml:space="preserve">LANCASHIRE HOLDINGS LTD </t>
  </si>
  <si>
    <t xml:space="preserve">BEAZLEY PLC </t>
  </si>
  <si>
    <t xml:space="preserve">LLOYDS BANKING GROUP PLC </t>
  </si>
  <si>
    <t xml:space="preserve">GALLIFORD TRY HOLDINGS PLC </t>
  </si>
  <si>
    <t xml:space="preserve">MONY GROUP PLC </t>
  </si>
  <si>
    <t xml:space="preserve">ALFA FINANCIAL SOFTWARE HOLDINGS PLC </t>
  </si>
  <si>
    <t xml:space="preserve">WICKES GROUP PLC </t>
  </si>
  <si>
    <t xml:space="preserve">JET2 PLC </t>
  </si>
  <si>
    <t xml:space="preserve">HOLLYWOOD BOWL GROUP PLC </t>
  </si>
  <si>
    <t xml:space="preserve">MEARS GROUP PLC </t>
  </si>
  <si>
    <t xml:space="preserve">BLOOMSBURY PUBLISHING PLC </t>
  </si>
  <si>
    <t xml:space="preserve">STHREE PLC </t>
  </si>
  <si>
    <t xml:space="preserve">SEGRO PLC REIT </t>
  </si>
  <si>
    <t xml:space="preserve">LONDONMETRIC PROPERTY PLC REIT </t>
  </si>
  <si>
    <t xml:space="preserve">QUILTER PLC </t>
  </si>
  <si>
    <t xml:space="preserve">COCA-COLA HBC AG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</si>
</sst>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9">
    <font>
      <sz val="10"/>
      <color theme="1"/>
      <name val="Arial"/>
      <family val="2"/>
    </font>
    <font>
      <sz val="10"/>
      <color theme="1"/>
      <name val="Arial"/>
      <family val="2"/>
    </font>
    <font>
      <b/>
      <sz val="10"/>
      <name val="MetaPlusNormal-Roman"/>
    </font>
    <font>
      <sz val="10"/>
      <name val="Tahoma"/>
      <family val="2"/>
    </font>
    <font>
      <sz val="8"/>
      <name val="Arial"/>
      <family val="2"/>
    </font>
    <font>
      <b/>
      <sz val="10"/>
      <name val="Arial"/>
      <family val="2"/>
    </font>
    <font>
      <sz val="10"/>
      <name val="Arial"/>
      <family val="2"/>
    </font>
    <font>
      <b/>
      <sz val="9"/>
      <name val="Arial"/>
      <family val="2"/>
    </font>
    <font>
      <b/>
      <sz val="8"/>
      <name val="Arial"/>
      <family val="2"/>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3" fillId="0" borderId="0"/>
  </cellStyleXfs>
  <cellXfs count="36">
    <xf numFmtId="0" fontId="0" fillId="0" borderId="0" xfId="0"/>
    <xf numFmtId="0" fontId="2" fillId="0" borderId="0" xfId="0" applyFont="1"/>
    <xf numFmtId="0" fontId="4" fillId="2" borderId="0" xfId="2" applyFont="1" applyFill="1" applyAlignment="1">
      <alignment horizontal="left" indent="1"/>
    </xf>
    <xf numFmtId="0" fontId="4" fillId="2" borderId="0" xfId="2" applyFont="1" applyFill="1"/>
    <xf numFmtId="164" fontId="5" fillId="2" borderId="0" xfId="2" applyNumberFormat="1" applyFont="1" applyFill="1" applyAlignment="1">
      <alignment horizontal="left"/>
    </xf>
    <xf numFmtId="0" fontId="0" fillId="2" borderId="0" xfId="0" applyFill="1" applyAlignment="1">
      <alignment wrapText="1"/>
    </xf>
    <xf numFmtId="0" fontId="4" fillId="2" borderId="0" xfId="2" applyFont="1" applyFill="1" applyAlignment="1">
      <alignment horizontal="left"/>
    </xf>
    <xf numFmtId="0" fontId="7" fillId="2" borderId="9" xfId="2" applyFont="1" applyFill="1" applyBorder="1" applyAlignment="1">
      <alignment horizontal="left" vertical="center" wrapText="1"/>
    </xf>
    <xf numFmtId="0" fontId="7" fillId="2" borderId="9" xfId="2" applyFont="1" applyFill="1" applyBorder="1" applyAlignment="1">
      <alignment vertical="center" wrapText="1"/>
    </xf>
    <xf numFmtId="49" fontId="7" fillId="2" borderId="9" xfId="2" applyNumberFormat="1" applyFont="1" applyFill="1" applyBorder="1" applyAlignment="1">
      <alignment horizontal="right" vertical="center" wrapText="1"/>
    </xf>
    <xf numFmtId="0" fontId="7" fillId="2" borderId="9" xfId="2" applyFont="1" applyFill="1" applyBorder="1" applyAlignment="1">
      <alignment horizontal="right" vertical="center" wrapText="1"/>
    </xf>
    <xf numFmtId="49" fontId="7" fillId="2" borderId="9" xfId="2" applyNumberFormat="1" applyFont="1" applyFill="1" applyBorder="1" applyAlignment="1">
      <alignment horizontal="left" vertical="center"/>
    </xf>
    <xf numFmtId="0" fontId="7" fillId="2" borderId="0" xfId="2" applyFont="1" applyFill="1" applyAlignment="1">
      <alignment horizontal="left" vertical="center" wrapText="1"/>
    </xf>
    <xf numFmtId="0" fontId="7" fillId="2" borderId="0" xfId="2" applyFont="1" applyFill="1" applyAlignment="1">
      <alignment vertical="center" wrapText="1"/>
    </xf>
    <xf numFmtId="49" fontId="7" fillId="2" borderId="0" xfId="2" applyNumberFormat="1" applyFont="1" applyFill="1" applyAlignment="1">
      <alignment horizontal="right" vertical="center" wrapText="1"/>
    </xf>
    <xf numFmtId="0" fontId="7" fillId="2" borderId="0" xfId="2" applyFont="1" applyFill="1" applyAlignment="1">
      <alignment horizontal="right" vertical="center" wrapText="1"/>
    </xf>
    <xf numFmtId="49" fontId="7" fillId="2" borderId="0" xfId="2" applyNumberFormat="1" applyFont="1" applyFill="1" applyAlignment="1">
      <alignment horizontal="left" vertical="center"/>
    </xf>
    <xf numFmtId="164" fontId="4" fillId="2" borderId="0" xfId="2" applyNumberFormat="1" applyFont="1" applyFill="1" applyAlignment="1">
      <alignment horizontal="right"/>
    </xf>
    <xf numFmtId="4" fontId="4" fillId="2" borderId="0" xfId="2" applyNumberFormat="1" applyFont="1" applyFill="1" applyAlignment="1">
      <alignment horizontal="right"/>
    </xf>
    <xf numFmtId="10" fontId="4" fillId="2" borderId="0" xfId="2" applyNumberFormat="1" applyFont="1" applyFill="1" applyAlignment="1">
      <alignment horizontal="right"/>
    </xf>
    <xf numFmtId="49" fontId="4" fillId="2" borderId="0" xfId="2" applyNumberFormat="1" applyFont="1" applyFill="1" applyAlignment="1">
      <alignment horizontal="right"/>
    </xf>
    <xf numFmtId="164" fontId="8" fillId="2" borderId="0" xfId="2" applyNumberFormat="1" applyFont="1" applyFill="1" applyAlignment="1">
      <alignment horizontal="left"/>
    </xf>
    <xf numFmtId="4" fontId="8" fillId="2" borderId="9" xfId="2" applyNumberFormat="1" applyFont="1" applyFill="1" applyBorder="1" applyAlignment="1">
      <alignment horizontal="right"/>
    </xf>
    <xf numFmtId="10" fontId="8" fillId="2" borderId="9" xfId="1" applyNumberFormat="1" applyFont="1" applyFill="1" applyBorder="1" applyAlignment="1">
      <alignment horizontal="right"/>
    </xf>
    <xf numFmtId="0" fontId="8" fillId="2" borderId="0" xfId="2" applyFont="1" applyFill="1" applyAlignment="1">
      <alignment horizontal="right" indent="1"/>
    </xf>
    <xf numFmtId="165" fontId="8" fillId="2" borderId="0" xfId="2" applyNumberFormat="1" applyFont="1" applyFill="1" applyAlignment="1">
      <alignment horizontal="right"/>
    </xf>
    <xf numFmtId="164" fontId="6" fillId="2" borderId="1" xfId="2" applyNumberFormat="1" applyFont="1" applyFill="1" applyBorder="1" applyAlignment="1">
      <alignment horizontal="left" wrapText="1"/>
    </xf>
    <xf numFmtId="164" fontId="6" fillId="2" borderId="2" xfId="2" applyNumberFormat="1" applyFont="1" applyFill="1" applyBorder="1" applyAlignment="1">
      <alignment horizontal="left" wrapText="1"/>
    </xf>
    <xf numFmtId="164" fontId="6" fillId="2" borderId="3" xfId="2" applyNumberFormat="1" applyFont="1" applyFill="1" applyBorder="1" applyAlignment="1">
      <alignment horizontal="left" wrapText="1"/>
    </xf>
    <xf numFmtId="164" fontId="6" fillId="2" borderId="4" xfId="2" applyNumberFormat="1" applyFont="1" applyFill="1" applyBorder="1" applyAlignment="1">
      <alignment horizontal="left" wrapText="1"/>
    </xf>
    <xf numFmtId="164" fontId="6" fillId="2" borderId="0" xfId="2" applyNumberFormat="1" applyFont="1" applyFill="1" applyAlignment="1">
      <alignment horizontal="left" wrapText="1"/>
    </xf>
    <xf numFmtId="164" fontId="6" fillId="2" borderId="5" xfId="2" applyNumberFormat="1" applyFont="1" applyFill="1" applyBorder="1" applyAlignment="1">
      <alignment horizontal="left" wrapText="1"/>
    </xf>
    <xf numFmtId="164" fontId="6" fillId="2" borderId="6" xfId="2" applyNumberFormat="1" applyFont="1" applyFill="1" applyBorder="1" applyAlignment="1">
      <alignment horizontal="left" wrapText="1"/>
    </xf>
    <xf numFmtId="164" fontId="6" fillId="2" borderId="7" xfId="2" applyNumberFormat="1" applyFont="1" applyFill="1" applyBorder="1" applyAlignment="1">
      <alignment horizontal="left" wrapText="1"/>
    </xf>
    <xf numFmtId="164" fontId="6" fillId="2" borderId="8" xfId="2" applyNumberFormat="1" applyFont="1" applyFill="1" applyBorder="1" applyAlignment="1">
      <alignment horizontal="left" wrapText="1"/>
    </xf>
    <xf numFmtId="0" fontId="4" fillId="2" borderId="0" xfId="2" applyNumberFormat="1" applyFont="1" applyFill="1" applyAlignment="1">
      <alignment horizontal="right"/>
    </xf>
  </cellXfs>
  <cellStyles count="3">
    <cellStyle name="Normal" xfId="0" builtinId="0"/>
    <cellStyle name="Normal_Apollo_Template1" xfId="2" xr:uid="{7E6D2ADE-8DCB-4560-A335-D9335C1F0170}"/>
    <cellStyle name="Percent"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05CCA-7E0C-488F-B632-A7AC3EAC3016}">
  <sheetPr codeName="Sheet2"/>
  <dimension ref="A1:E78"/>
  <sheetViews>
    <sheetView tabSelected="1" workbookViewId="0"/>
  </sheetViews>
  <sheetFormatPr defaultColWidth="9.140625" defaultRowHeight="11.25"/>
  <cols>
    <col min="1" max="1" width="15.5703125" style="17" customWidth="1"/>
    <col min="2" max="2" width="56.5703125" style="2" customWidth="1"/>
    <col min="3" max="3" width="17.140625" style="3" customWidth="1"/>
    <col min="4" max="4" width="14" style="3" bestFit="1" customWidth="1"/>
    <col min="5" max="5" width="10.28515625" style="3" customWidth="1"/>
    <col min="6" max="16384" width="9.140625" style="3"/>
  </cols>
  <sheetData>
    <row r="1" spans="1:5" ht="38.25" customHeight="1">
      <c r="A1" s="1" t="s">
        <v>0</v>
      </c>
    </row>
    <row r="2" spans="1:5" ht="12.75">
      <c r="A2" s="4"/>
    </row>
    <row r="3" spans="1:5" ht="11.25" customHeight="1">
      <c r="A3" s="26" t="s">
        <v>1</v>
      </c>
      <c r="B3" s="27"/>
      <c r="C3" s="27"/>
      <c r="D3" s="27"/>
      <c r="E3" s="28"/>
    </row>
    <row r="4" spans="1:5" ht="12.75" customHeight="1">
      <c r="A4" s="29"/>
      <c r="B4" s="30"/>
      <c r="C4" s="30"/>
      <c r="D4" s="30"/>
      <c r="E4" s="31"/>
    </row>
    <row r="5" spans="1:5" ht="12.75" customHeight="1">
      <c r="A5" s="29"/>
      <c r="B5" s="30"/>
      <c r="C5" s="30"/>
      <c r="D5" s="30"/>
      <c r="E5" s="31"/>
    </row>
    <row r="6" spans="1:5" ht="28.5" customHeight="1">
      <c r="A6" s="32"/>
      <c r="B6" s="33"/>
      <c r="C6" s="33"/>
      <c r="D6" s="33"/>
      <c r="E6" s="34"/>
    </row>
    <row r="7" spans="1:5" ht="12.75">
      <c r="A7" s="5"/>
      <c r="B7" s="5"/>
    </row>
    <row r="8" spans="1:5" ht="30.75" customHeight="1">
      <c r="A8" s="4" t="s">
        <v>51</v>
      </c>
    </row>
    <row r="9" spans="1:5">
      <c r="A9" s="6"/>
    </row>
    <row r="10" spans="1:5" ht="12">
      <c r="A10" s="7" t="s">
        <v>2</v>
      </c>
      <c r="B10" s="8" t="s">
        <v>3</v>
      </c>
      <c r="C10" s="9" t="s">
        <v>4</v>
      </c>
      <c r="D10" s="10" t="s">
        <v>5</v>
      </c>
      <c r="E10" s="11" t="s">
        <v>6</v>
      </c>
    </row>
    <row r="11" spans="1:5" ht="12">
      <c r="A11" s="12"/>
      <c r="B11" s="13"/>
      <c r="C11" s="14"/>
      <c r="D11" s="15"/>
      <c r="E11" s="16"/>
    </row>
    <row r="12" spans="1:5">
      <c r="A12" s="17">
        <v>3801642</v>
      </c>
      <c r="B12" s="2" t="s">
        <v>52</v>
      </c>
      <c r="C12" s="18">
        <v>44585657.380000003</v>
      </c>
      <c r="D12" s="19">
        <f t="shared" ref="D12:D43" si="0">C12/$C$76</f>
        <v>8.6591555578118096E-2</v>
      </c>
      <c r="E12" s="35">
        <v>540528</v>
      </c>
    </row>
    <row r="13" spans="1:5">
      <c r="A13" s="17">
        <v>1183534</v>
      </c>
      <c r="B13" s="2" t="s">
        <v>7</v>
      </c>
      <c r="C13" s="18">
        <v>32422913.93</v>
      </c>
      <c r="D13" s="19">
        <f t="shared" si="0"/>
        <v>6.296981402888388E-2</v>
      </c>
      <c r="E13" s="20" t="s">
        <v>8</v>
      </c>
    </row>
    <row r="14" spans="1:5">
      <c r="A14" s="17">
        <v>212254</v>
      </c>
      <c r="B14" s="2" t="s">
        <v>53</v>
      </c>
      <c r="C14" s="18">
        <v>29265581.52</v>
      </c>
      <c r="D14" s="19">
        <f t="shared" si="0"/>
        <v>5.6837834802269449E-2</v>
      </c>
      <c r="E14" s="35">
        <v>989529</v>
      </c>
    </row>
    <row r="15" spans="1:5">
      <c r="A15" s="17">
        <v>3653549</v>
      </c>
      <c r="B15" s="2" t="s">
        <v>54</v>
      </c>
      <c r="C15" s="18">
        <v>23813832.379999999</v>
      </c>
      <c r="D15" s="19">
        <f t="shared" si="0"/>
        <v>4.6249778768222304E-2</v>
      </c>
      <c r="E15" s="20" t="s">
        <v>9</v>
      </c>
    </row>
    <row r="16" spans="1:5">
      <c r="A16" s="17">
        <v>1937645</v>
      </c>
      <c r="B16" s="2" t="s">
        <v>55</v>
      </c>
      <c r="C16" s="18">
        <v>22273229.280000001</v>
      </c>
      <c r="D16" s="19">
        <f t="shared" si="0"/>
        <v>4.3257713005448284E-2</v>
      </c>
      <c r="E16" s="20" t="s">
        <v>10</v>
      </c>
    </row>
    <row r="17" spans="1:5">
      <c r="A17" s="17">
        <v>4616238</v>
      </c>
      <c r="B17" s="2" t="s">
        <v>56</v>
      </c>
      <c r="C17" s="18">
        <v>21966368.52</v>
      </c>
      <c r="D17" s="19">
        <f t="shared" si="0"/>
        <v>4.2661746676460097E-2</v>
      </c>
      <c r="E17" s="35">
        <v>3134865</v>
      </c>
    </row>
    <row r="18" spans="1:5">
      <c r="A18" s="17">
        <v>777606</v>
      </c>
      <c r="B18" s="2" t="s">
        <v>57</v>
      </c>
      <c r="C18" s="18">
        <v>14187421.470000001</v>
      </c>
      <c r="D18" s="19">
        <f t="shared" si="0"/>
        <v>2.7553948218351713E-2</v>
      </c>
      <c r="E18" s="20" t="s">
        <v>11</v>
      </c>
    </row>
    <row r="19" spans="1:5">
      <c r="A19" s="17">
        <v>236476</v>
      </c>
      <c r="B19" s="2" t="s">
        <v>58</v>
      </c>
      <c r="C19" s="18">
        <v>14172006.68</v>
      </c>
      <c r="D19" s="19">
        <f t="shared" si="0"/>
        <v>2.7524010549526204E-2</v>
      </c>
      <c r="E19" s="35">
        <v>718875</v>
      </c>
    </row>
    <row r="20" spans="1:5">
      <c r="A20" s="17">
        <v>2956372</v>
      </c>
      <c r="B20" s="2" t="s">
        <v>59</v>
      </c>
      <c r="C20" s="18">
        <v>13061251.5</v>
      </c>
      <c r="D20" s="19">
        <f t="shared" si="0"/>
        <v>2.5366769307507479E-2</v>
      </c>
      <c r="E20" s="20" t="s">
        <v>12</v>
      </c>
    </row>
    <row r="21" spans="1:5">
      <c r="A21" s="17">
        <v>2807734</v>
      </c>
      <c r="B21" s="2" t="s">
        <v>60</v>
      </c>
      <c r="C21" s="18">
        <v>12150468.890000001</v>
      </c>
      <c r="D21" s="19">
        <f t="shared" si="0"/>
        <v>2.3597902644373434E-2</v>
      </c>
      <c r="E21" s="35">
        <v>798059</v>
      </c>
    </row>
    <row r="22" spans="1:5">
      <c r="A22" s="17">
        <v>1691118</v>
      </c>
      <c r="B22" s="2" t="s">
        <v>61</v>
      </c>
      <c r="C22" s="18">
        <v>11574011.59</v>
      </c>
      <c r="D22" s="19">
        <f t="shared" si="0"/>
        <v>2.2478342291008469E-2</v>
      </c>
      <c r="E22" s="20" t="s">
        <v>13</v>
      </c>
    </row>
    <row r="23" spans="1:5">
      <c r="A23" s="17">
        <v>180665</v>
      </c>
      <c r="B23" s="2" t="s">
        <v>62</v>
      </c>
      <c r="C23" s="18">
        <v>10843513.300000001</v>
      </c>
      <c r="D23" s="19">
        <f t="shared" si="0"/>
        <v>2.105961288349659E-2</v>
      </c>
      <c r="E23" s="20" t="s">
        <v>14</v>
      </c>
    </row>
    <row r="24" spans="1:5">
      <c r="A24" s="17">
        <v>897280</v>
      </c>
      <c r="B24" s="2" t="s">
        <v>63</v>
      </c>
      <c r="C24" s="18">
        <v>10242451.199999999</v>
      </c>
      <c r="D24" s="19">
        <f t="shared" si="0"/>
        <v>1.9892266582096144E-2</v>
      </c>
      <c r="E24" s="20" t="s">
        <v>15</v>
      </c>
    </row>
    <row r="25" spans="1:5">
      <c r="A25" s="17">
        <v>3546899</v>
      </c>
      <c r="B25" s="2" t="s">
        <v>64</v>
      </c>
      <c r="C25" s="18">
        <v>9895848.2100000009</v>
      </c>
      <c r="D25" s="19">
        <f t="shared" si="0"/>
        <v>1.9219115307991797E-2</v>
      </c>
      <c r="E25" s="35">
        <v>797379</v>
      </c>
    </row>
    <row r="26" spans="1:5">
      <c r="A26" s="17">
        <v>476213</v>
      </c>
      <c r="B26" s="2" t="s">
        <v>65</v>
      </c>
      <c r="C26" s="18">
        <v>9781415.0199999996</v>
      </c>
      <c r="D26" s="19">
        <f t="shared" si="0"/>
        <v>1.8996870117180473E-2</v>
      </c>
      <c r="E26" s="20" t="s">
        <v>16</v>
      </c>
    </row>
    <row r="27" spans="1:5">
      <c r="A27" s="17">
        <v>289949</v>
      </c>
      <c r="B27" s="2" t="s">
        <v>66</v>
      </c>
      <c r="C27" s="18">
        <v>9458136.3800000008</v>
      </c>
      <c r="D27" s="19">
        <f t="shared" si="0"/>
        <v>1.8369017978897652E-2</v>
      </c>
      <c r="E27" s="20" t="s">
        <v>17</v>
      </c>
    </row>
    <row r="28" spans="1:5">
      <c r="A28" s="17">
        <v>300309</v>
      </c>
      <c r="B28" s="2" t="s">
        <v>67</v>
      </c>
      <c r="C28" s="18">
        <v>9363634.6199999992</v>
      </c>
      <c r="D28" s="19">
        <f t="shared" si="0"/>
        <v>1.8185482400773802E-2</v>
      </c>
      <c r="E28" s="35">
        <v>454492</v>
      </c>
    </row>
    <row r="29" spans="1:5">
      <c r="A29" s="17">
        <v>189622</v>
      </c>
      <c r="B29" s="2" t="s">
        <v>68</v>
      </c>
      <c r="C29" s="18">
        <v>9213732.9800000004</v>
      </c>
      <c r="D29" s="19">
        <f t="shared" si="0"/>
        <v>1.7894352540767891E-2</v>
      </c>
      <c r="E29" s="20" t="s">
        <v>18</v>
      </c>
    </row>
    <row r="30" spans="1:5">
      <c r="A30" s="17">
        <v>217684</v>
      </c>
      <c r="B30" s="2" t="s">
        <v>69</v>
      </c>
      <c r="C30" s="18">
        <v>9164496.4000000004</v>
      </c>
      <c r="D30" s="19">
        <f t="shared" si="0"/>
        <v>1.7798728245779723E-2</v>
      </c>
      <c r="E30" s="35">
        <v>287580</v>
      </c>
    </row>
    <row r="31" spans="1:5">
      <c r="A31" s="17">
        <v>1191879</v>
      </c>
      <c r="B31" s="2" t="s">
        <v>108</v>
      </c>
      <c r="C31" s="18">
        <v>8583912.5600000005</v>
      </c>
      <c r="D31" s="19">
        <f t="shared" si="0"/>
        <v>1.6671153577077661E-2</v>
      </c>
      <c r="E31" s="20" t="s">
        <v>19</v>
      </c>
    </row>
    <row r="32" spans="1:5">
      <c r="A32" s="17">
        <v>4470499</v>
      </c>
      <c r="B32" s="2" t="s">
        <v>109</v>
      </c>
      <c r="C32" s="18">
        <v>8467125.1099999994</v>
      </c>
      <c r="D32" s="19">
        <f t="shared" si="0"/>
        <v>1.6444336085494858E-2</v>
      </c>
      <c r="E32" s="20" t="s">
        <v>20</v>
      </c>
    </row>
    <row r="33" spans="1:5">
      <c r="A33" s="17">
        <v>680542</v>
      </c>
      <c r="B33" s="2" t="s">
        <v>70</v>
      </c>
      <c r="C33" s="18">
        <v>7676513.7599999998</v>
      </c>
      <c r="D33" s="19">
        <f t="shared" si="0"/>
        <v>1.490885874418901E-2</v>
      </c>
      <c r="E33" s="20" t="s">
        <v>21</v>
      </c>
    </row>
    <row r="34" spans="1:5">
      <c r="A34" s="17">
        <v>1195575</v>
      </c>
      <c r="B34" s="2" t="s">
        <v>71</v>
      </c>
      <c r="C34" s="18">
        <v>7621790.6299999999</v>
      </c>
      <c r="D34" s="19">
        <f t="shared" si="0"/>
        <v>1.480257880505035E-2</v>
      </c>
      <c r="E34" s="20" t="s">
        <v>22</v>
      </c>
    </row>
    <row r="35" spans="1:5">
      <c r="A35" s="17">
        <f>157302+66754</f>
        <v>224056</v>
      </c>
      <c r="B35" s="2" t="s">
        <v>72</v>
      </c>
      <c r="C35" s="18">
        <f>5288493.24+2244269.48</f>
        <v>7532762.7200000007</v>
      </c>
      <c r="D35" s="19">
        <f t="shared" si="0"/>
        <v>1.4629674205908412E-2</v>
      </c>
      <c r="E35" s="20" t="s">
        <v>27</v>
      </c>
    </row>
    <row r="36" spans="1:5">
      <c r="A36" s="17">
        <v>955727</v>
      </c>
      <c r="B36" s="2" t="s">
        <v>73</v>
      </c>
      <c r="C36" s="18">
        <v>7038929.3600000003</v>
      </c>
      <c r="D36" s="19">
        <f t="shared" si="0"/>
        <v>1.3670581050136065E-2</v>
      </c>
      <c r="E36" s="20" t="s">
        <v>23</v>
      </c>
    </row>
    <row r="37" spans="1:5">
      <c r="A37" s="17">
        <f>176819+47065</f>
        <v>223884</v>
      </c>
      <c r="B37" s="2" t="s">
        <v>74</v>
      </c>
      <c r="C37" s="18">
        <f>5338165.61+1420892.35</f>
        <v>6759057.9600000009</v>
      </c>
      <c r="D37" s="19">
        <f t="shared" si="0"/>
        <v>1.3127031816774383E-2</v>
      </c>
      <c r="E37" s="20" t="s">
        <v>26</v>
      </c>
    </row>
    <row r="38" spans="1:5">
      <c r="A38" s="17">
        <v>35203</v>
      </c>
      <c r="B38" s="2" t="s">
        <v>75</v>
      </c>
      <c r="C38" s="18">
        <v>6649846.7000000002</v>
      </c>
      <c r="D38" s="19">
        <f t="shared" si="0"/>
        <v>1.2914928341222882E-2</v>
      </c>
      <c r="E38" s="35">
        <v>371847</v>
      </c>
    </row>
    <row r="39" spans="1:5">
      <c r="A39" s="17">
        <v>130908</v>
      </c>
      <c r="B39" s="2" t="s">
        <v>76</v>
      </c>
      <c r="C39" s="18">
        <v>6479946</v>
      </c>
      <c r="D39" s="19">
        <f t="shared" si="0"/>
        <v>1.2584957521651417E-2</v>
      </c>
      <c r="E39" s="35">
        <v>231888</v>
      </c>
    </row>
    <row r="40" spans="1:5">
      <c r="A40" s="17">
        <v>1558804</v>
      </c>
      <c r="B40" s="2" t="s">
        <v>77</v>
      </c>
      <c r="C40" s="18">
        <v>6456566.1699999999</v>
      </c>
      <c r="D40" s="19">
        <f t="shared" si="0"/>
        <v>1.2539550635943815E-2</v>
      </c>
      <c r="E40" s="20" t="s">
        <v>24</v>
      </c>
    </row>
    <row r="41" spans="1:5">
      <c r="A41" s="17">
        <v>373771</v>
      </c>
      <c r="B41" s="2" t="s">
        <v>25</v>
      </c>
      <c r="C41" s="18">
        <v>6406434.9400000004</v>
      </c>
      <c r="D41" s="19">
        <f t="shared" si="0"/>
        <v>1.2442188806067744E-2</v>
      </c>
      <c r="E41" s="35">
        <v>263494</v>
      </c>
    </row>
    <row r="42" spans="1:5">
      <c r="A42" s="17">
        <v>459309</v>
      </c>
      <c r="B42" s="2" t="s">
        <v>78</v>
      </c>
      <c r="C42" s="18">
        <v>6237416.2199999997</v>
      </c>
      <c r="D42" s="19">
        <f t="shared" si="0"/>
        <v>1.2113930914479773E-2</v>
      </c>
      <c r="E42" s="35">
        <v>879471</v>
      </c>
    </row>
    <row r="43" spans="1:5">
      <c r="A43" s="17">
        <v>198105</v>
      </c>
      <c r="B43" s="2" t="s">
        <v>79</v>
      </c>
      <c r="C43" s="18">
        <v>5436001.2000000002</v>
      </c>
      <c r="D43" s="19">
        <f t="shared" si="0"/>
        <v>1.0557471341527557E-2</v>
      </c>
      <c r="E43" s="35">
        <v>90498</v>
      </c>
    </row>
    <row r="44" spans="1:5">
      <c r="A44" s="17">
        <v>38416</v>
      </c>
      <c r="B44" s="2" t="s">
        <v>80</v>
      </c>
      <c r="C44" s="18">
        <v>5255308.8</v>
      </c>
      <c r="D44" s="19">
        <f t="shared" ref="D44:D74" si="1">C44/$C$76</f>
        <v>1.0206541537716654E-2</v>
      </c>
      <c r="E44" s="35">
        <v>3208986</v>
      </c>
    </row>
    <row r="45" spans="1:5">
      <c r="A45" s="17">
        <v>203513</v>
      </c>
      <c r="B45" s="2" t="s">
        <v>81</v>
      </c>
      <c r="C45" s="18">
        <v>5063403.4400000004</v>
      </c>
      <c r="D45" s="19">
        <f t="shared" si="1"/>
        <v>9.8338346040821433E-3</v>
      </c>
      <c r="E45" s="20" t="s">
        <v>28</v>
      </c>
    </row>
    <row r="46" spans="1:5">
      <c r="A46" s="17">
        <v>1515440</v>
      </c>
      <c r="B46" s="2" t="s">
        <v>82</v>
      </c>
      <c r="C46" s="18">
        <v>4993374.8</v>
      </c>
      <c r="D46" s="19">
        <f t="shared" si="1"/>
        <v>9.6978292330961759E-3</v>
      </c>
      <c r="E46" s="35">
        <v>3127489</v>
      </c>
    </row>
    <row r="47" spans="1:5">
      <c r="A47" s="17">
        <v>107318</v>
      </c>
      <c r="B47" s="2" t="s">
        <v>83</v>
      </c>
      <c r="C47" s="18">
        <v>4984921.0999999996</v>
      </c>
      <c r="D47" s="19">
        <f t="shared" si="1"/>
        <v>9.6814109704438656E-3</v>
      </c>
      <c r="E47" s="35">
        <v>808561</v>
      </c>
    </row>
    <row r="48" spans="1:5">
      <c r="A48" s="17">
        <v>136174</v>
      </c>
      <c r="B48" s="2" t="s">
        <v>84</v>
      </c>
      <c r="C48" s="18">
        <v>4943116.2</v>
      </c>
      <c r="D48" s="19">
        <f t="shared" si="1"/>
        <v>9.6002200329427089E-3</v>
      </c>
      <c r="E48" s="20" t="s">
        <v>29</v>
      </c>
    </row>
    <row r="49" spans="1:5">
      <c r="A49" s="17">
        <v>154538</v>
      </c>
      <c r="B49" s="2" t="s">
        <v>85</v>
      </c>
      <c r="C49" s="18">
        <v>4908126.88</v>
      </c>
      <c r="D49" s="19">
        <f t="shared" si="1"/>
        <v>9.5322659009311958E-3</v>
      </c>
      <c r="E49" s="20" t="s">
        <v>30</v>
      </c>
    </row>
    <row r="50" spans="1:5">
      <c r="A50" s="17">
        <v>425925</v>
      </c>
      <c r="B50" s="2" t="s">
        <v>86</v>
      </c>
      <c r="C50" s="18">
        <v>4874711.63</v>
      </c>
      <c r="D50" s="19">
        <f t="shared" si="1"/>
        <v>9.46736883206282E-3</v>
      </c>
      <c r="E50" s="35">
        <v>709954</v>
      </c>
    </row>
    <row r="51" spans="1:5">
      <c r="A51" s="17">
        <v>46231</v>
      </c>
      <c r="B51" s="2" t="s">
        <v>87</v>
      </c>
      <c r="C51" s="18">
        <v>4299483</v>
      </c>
      <c r="D51" s="19">
        <f t="shared" si="1"/>
        <v>8.3501947269409953E-3</v>
      </c>
      <c r="E51" s="20" t="s">
        <v>31</v>
      </c>
    </row>
    <row r="52" spans="1:5">
      <c r="A52" s="17">
        <v>111771</v>
      </c>
      <c r="B52" s="2" t="s">
        <v>88</v>
      </c>
      <c r="C52" s="18">
        <v>4292006.4000000004</v>
      </c>
      <c r="D52" s="19">
        <f t="shared" si="1"/>
        <v>8.3356741285584828E-3</v>
      </c>
      <c r="E52" s="35">
        <v>664097</v>
      </c>
    </row>
    <row r="53" spans="1:5">
      <c r="A53" s="17">
        <v>2306713</v>
      </c>
      <c r="B53" s="2" t="s">
        <v>110</v>
      </c>
      <c r="C53" s="18">
        <v>4221284.79</v>
      </c>
      <c r="D53" s="19">
        <f t="shared" si="1"/>
        <v>8.1983229133303307E-3</v>
      </c>
      <c r="E53" s="20" t="s">
        <v>32</v>
      </c>
    </row>
    <row r="54" spans="1:5">
      <c r="A54" s="17">
        <v>108930</v>
      </c>
      <c r="B54" s="2" t="s">
        <v>111</v>
      </c>
      <c r="C54" s="18">
        <v>4185090.6</v>
      </c>
      <c r="D54" s="19">
        <f t="shared" si="1"/>
        <v>8.1280287559900403E-3</v>
      </c>
      <c r="E54" s="20" t="s">
        <v>33</v>
      </c>
    </row>
    <row r="55" spans="1:5">
      <c r="A55" s="17">
        <v>2364881</v>
      </c>
      <c r="B55" s="2" t="s">
        <v>89</v>
      </c>
      <c r="C55" s="18">
        <v>3935161.98</v>
      </c>
      <c r="D55" s="19">
        <f t="shared" si="1"/>
        <v>7.642632571184649E-3</v>
      </c>
      <c r="E55" s="35">
        <v>465740</v>
      </c>
    </row>
    <row r="56" spans="1:5">
      <c r="A56" s="17">
        <v>1131676</v>
      </c>
      <c r="B56" s="2" t="s">
        <v>90</v>
      </c>
      <c r="C56" s="18">
        <v>3836381.64</v>
      </c>
      <c r="D56" s="19">
        <f t="shared" si="1"/>
        <v>7.450787394870791E-3</v>
      </c>
      <c r="E56" s="20" t="s">
        <v>34</v>
      </c>
    </row>
    <row r="57" spans="1:5">
      <c r="A57" s="17">
        <v>1046621</v>
      </c>
      <c r="B57" s="2" t="s">
        <v>91</v>
      </c>
      <c r="C57" s="18">
        <v>3767835.6</v>
      </c>
      <c r="D57" s="19">
        <f t="shared" si="1"/>
        <v>7.3176614395499559E-3</v>
      </c>
      <c r="E57" s="20" t="s">
        <v>35</v>
      </c>
    </row>
    <row r="58" spans="1:5">
      <c r="A58" s="17">
        <v>144628</v>
      </c>
      <c r="B58" s="2" t="s">
        <v>49</v>
      </c>
      <c r="C58" s="18">
        <v>3280163.04</v>
      </c>
      <c r="D58" s="19">
        <f t="shared" si="1"/>
        <v>6.3705334153233654E-3</v>
      </c>
      <c r="E58" s="35">
        <v>3121522</v>
      </c>
    </row>
    <row r="59" spans="1:5">
      <c r="A59" s="17">
        <v>346972</v>
      </c>
      <c r="B59" s="2" t="s">
        <v>92</v>
      </c>
      <c r="C59" s="18">
        <v>3226839.6</v>
      </c>
      <c r="D59" s="19">
        <f t="shared" si="1"/>
        <v>6.2669718690838861E-3</v>
      </c>
      <c r="E59" s="20" t="s">
        <v>36</v>
      </c>
    </row>
    <row r="60" spans="1:5">
      <c r="A60" s="17">
        <v>1999265</v>
      </c>
      <c r="B60" s="2" t="s">
        <v>93</v>
      </c>
      <c r="C60" s="18">
        <v>3166835.76</v>
      </c>
      <c r="D60" s="19">
        <f t="shared" si="1"/>
        <v>6.1504360557397665E-3</v>
      </c>
      <c r="E60" s="20" t="s">
        <v>37</v>
      </c>
    </row>
    <row r="61" spans="1:5">
      <c r="A61" s="17">
        <v>217639</v>
      </c>
      <c r="B61" s="2" t="s">
        <v>94</v>
      </c>
      <c r="C61" s="18">
        <v>3083944.63</v>
      </c>
      <c r="D61" s="19">
        <f t="shared" si="1"/>
        <v>5.9894499379585867E-3</v>
      </c>
      <c r="E61" s="20" t="s">
        <v>38</v>
      </c>
    </row>
    <row r="62" spans="1:5">
      <c r="A62" s="17">
        <v>185143</v>
      </c>
      <c r="B62" s="2" t="s">
        <v>95</v>
      </c>
      <c r="C62" s="18">
        <v>3080779.52</v>
      </c>
      <c r="D62" s="19">
        <f t="shared" si="1"/>
        <v>5.983302853569095E-3</v>
      </c>
      <c r="E62" s="35">
        <v>486622</v>
      </c>
    </row>
    <row r="63" spans="1:5">
      <c r="A63" s="17">
        <v>475413</v>
      </c>
      <c r="B63" s="2" t="s">
        <v>96</v>
      </c>
      <c r="C63" s="18">
        <v>3047397.33</v>
      </c>
      <c r="D63" s="19">
        <f t="shared" si="1"/>
        <v>5.9184699918246146E-3</v>
      </c>
      <c r="E63" s="20" t="s">
        <v>39</v>
      </c>
    </row>
    <row r="64" spans="1:5">
      <c r="A64" s="17">
        <v>358186</v>
      </c>
      <c r="B64" s="2" t="s">
        <v>97</v>
      </c>
      <c r="C64" s="18">
        <v>2980107.52</v>
      </c>
      <c r="D64" s="19">
        <f t="shared" si="1"/>
        <v>5.7877838101048915E-3</v>
      </c>
      <c r="E64" s="20" t="s">
        <v>40</v>
      </c>
    </row>
    <row r="65" spans="1:5">
      <c r="A65" s="17">
        <v>2959099</v>
      </c>
      <c r="B65" s="2" t="s">
        <v>98</v>
      </c>
      <c r="C65" s="18">
        <v>2907018.86</v>
      </c>
      <c r="D65" s="19">
        <f t="shared" si="1"/>
        <v>5.6458354541441434E-3</v>
      </c>
      <c r="E65" s="35">
        <v>870612</v>
      </c>
    </row>
    <row r="66" spans="1:5">
      <c r="A66" s="17">
        <v>502505</v>
      </c>
      <c r="B66" s="2" t="s">
        <v>99</v>
      </c>
      <c r="C66" s="18">
        <v>2613026</v>
      </c>
      <c r="D66" s="19">
        <f t="shared" si="1"/>
        <v>5.0748603789245641E-3</v>
      </c>
      <c r="E66" s="20" t="s">
        <v>41</v>
      </c>
    </row>
    <row r="67" spans="1:5">
      <c r="A67" s="17">
        <v>1328542</v>
      </c>
      <c r="B67" s="2" t="s">
        <v>100</v>
      </c>
      <c r="C67" s="18">
        <v>2441860.2000000002</v>
      </c>
      <c r="D67" s="19">
        <f t="shared" si="1"/>
        <v>4.742432558976762E-3</v>
      </c>
      <c r="E67" s="20" t="s">
        <v>42</v>
      </c>
    </row>
    <row r="68" spans="1:5">
      <c r="A68" s="17">
        <f>150401+979995</f>
        <v>1130396</v>
      </c>
      <c r="B68" s="2" t="s">
        <v>101</v>
      </c>
      <c r="C68" s="18">
        <f>318850.12+2077589.4</f>
        <v>2396439.52</v>
      </c>
      <c r="D68" s="19">
        <f t="shared" si="1"/>
        <v>4.6542192731863366E-3</v>
      </c>
      <c r="E68" s="20" t="s">
        <v>47</v>
      </c>
    </row>
    <row r="69" spans="1:5">
      <c r="A69" s="17">
        <v>895923</v>
      </c>
      <c r="B69" s="2" t="s">
        <v>102</v>
      </c>
      <c r="C69" s="18">
        <v>2105419.0499999998</v>
      </c>
      <c r="D69" s="19">
        <f t="shared" si="1"/>
        <v>4.0890169932782895E-3</v>
      </c>
      <c r="E69" s="20" t="s">
        <v>43</v>
      </c>
    </row>
    <row r="70" spans="1:5">
      <c r="A70" s="17">
        <v>146061</v>
      </c>
      <c r="B70" s="2" t="s">
        <v>103</v>
      </c>
      <c r="C70" s="18">
        <v>2050696.44</v>
      </c>
      <c r="D70" s="19">
        <f t="shared" si="1"/>
        <v>3.9827380640520436E-3</v>
      </c>
      <c r="E70" s="20" t="s">
        <v>44</v>
      </c>
    </row>
    <row r="71" spans="1:5">
      <c r="A71" s="17">
        <v>712928</v>
      </c>
      <c r="B71" s="2" t="s">
        <v>104</v>
      </c>
      <c r="C71" s="18">
        <v>1960552</v>
      </c>
      <c r="D71" s="19">
        <f t="shared" si="1"/>
        <v>3.8076650081634521E-3</v>
      </c>
      <c r="E71" s="20" t="s">
        <v>45</v>
      </c>
    </row>
    <row r="72" spans="1:5">
      <c r="A72" s="17">
        <v>482497</v>
      </c>
      <c r="B72" s="2" t="s">
        <v>105</v>
      </c>
      <c r="C72" s="18">
        <v>1724926.78</v>
      </c>
      <c r="D72" s="19">
        <f t="shared" si="1"/>
        <v>3.3500480180327055E-3</v>
      </c>
      <c r="E72" s="35">
        <v>563042</v>
      </c>
    </row>
    <row r="73" spans="1:5">
      <c r="A73" s="17">
        <v>284873</v>
      </c>
      <c r="B73" s="2" t="s">
        <v>106</v>
      </c>
      <c r="C73" s="18">
        <v>1370239.13</v>
      </c>
      <c r="D73" s="19">
        <f t="shared" si="1"/>
        <v>2.6611952083481238E-3</v>
      </c>
      <c r="E73" s="35">
        <v>3314775</v>
      </c>
    </row>
    <row r="74" spans="1:5">
      <c r="A74" s="17">
        <v>585031</v>
      </c>
      <c r="B74" s="2" t="s">
        <v>107</v>
      </c>
      <c r="C74" s="18">
        <v>1117409.21</v>
      </c>
      <c r="D74" s="19">
        <f t="shared" si="1"/>
        <v>2.1701642949111099E-3</v>
      </c>
      <c r="E74" s="20" t="s">
        <v>46</v>
      </c>
    </row>
    <row r="75" spans="1:5">
      <c r="C75" s="18"/>
      <c r="D75" s="19"/>
      <c r="E75" s="20"/>
    </row>
    <row r="76" spans="1:5">
      <c r="A76" s="21" t="s">
        <v>48</v>
      </c>
      <c r="C76" s="22">
        <f>SUM(C12:C75)</f>
        <v>514896136.03000003</v>
      </c>
      <c r="D76" s="23">
        <f>SUM(D12:D75)</f>
        <v>1</v>
      </c>
    </row>
    <row r="77" spans="1:5">
      <c r="C77" s="18"/>
      <c r="D77" s="19"/>
    </row>
    <row r="78" spans="1:5">
      <c r="B78" s="3"/>
      <c r="C78" s="24" t="s">
        <v>50</v>
      </c>
      <c r="D78" s="25">
        <v>5.4284851509532883E-2</v>
      </c>
    </row>
  </sheetData>
  <mergeCells count="1">
    <mergeCell ref="A3:E6"/>
  </mergeCells>
  <conditionalFormatting sqref="B12:B75">
    <cfRule type="containsText" dxfId="0" priority="1" operator="containsText" text="LIQUIDITY">
      <formula>NOT(ISERROR(SEARCH("LIQUIDITY",B12)))</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 Ankit S (AM, IND)</dc:creator>
  <cp:lastModifiedBy>Shah, Ankit S (AM, IND)</cp:lastModifiedBy>
  <dcterms:created xsi:type="dcterms:W3CDTF">2026-01-16T09:04:01Z</dcterms:created>
  <dcterms:modified xsi:type="dcterms:W3CDTF">2026-01-19T12:28:06Z</dcterms:modified>
</cp:coreProperties>
</file>